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contrer\Desktop\VARIOS CIERRE 18\CUENTA\"/>
    </mc:Choice>
  </mc:AlternateContent>
  <bookViews>
    <workbookView xWindow="0" yWindow="600" windowWidth="20490" windowHeight="7755"/>
  </bookViews>
  <sheets>
    <sheet name="4 BALANCE PRESUPUESTARIO" sheetId="1" r:id="rId1"/>
  </sheets>
  <definedNames>
    <definedName name="_xlnm.Print_Titles" localSheetId="0">'4 BALANCE PRESUPUESTARIO'!#REF!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C26" i="1"/>
  <c r="D38" i="1" l="1"/>
  <c r="C38" i="1"/>
  <c r="B38" i="1"/>
  <c r="D30" i="1"/>
  <c r="C30" i="1"/>
  <c r="B30" i="1"/>
  <c r="D22" i="1"/>
  <c r="C22" i="1"/>
  <c r="B22" i="1"/>
  <c r="D15" i="1"/>
  <c r="C15" i="1"/>
  <c r="B15" i="1"/>
  <c r="D9" i="1"/>
  <c r="C9" i="1"/>
  <c r="B9" i="1"/>
  <c r="D6" i="1"/>
  <c r="C6" i="1"/>
  <c r="B6" i="1"/>
  <c r="C20" i="1" l="1"/>
  <c r="B20" i="1"/>
  <c r="D5" i="1"/>
  <c r="D20" i="1" s="1"/>
  <c r="D4" i="1"/>
  <c r="D3" i="1"/>
  <c r="D26" i="1" s="1"/>
  <c r="B28" i="1" l="1"/>
  <c r="B2" i="1"/>
  <c r="B12" i="1" s="1"/>
  <c r="B13" i="1" s="1"/>
  <c r="B14" i="1" s="1"/>
  <c r="B18" i="1" s="1"/>
  <c r="D36" i="1" l="1"/>
  <c r="D35" i="1" s="1"/>
  <c r="D28" i="1"/>
  <c r="D27" i="1" s="1"/>
  <c r="C36" i="1"/>
  <c r="C35" i="1" s="1"/>
  <c r="B36" i="1"/>
  <c r="B35" i="1" s="1"/>
  <c r="B27" i="1"/>
  <c r="D34" i="1"/>
  <c r="C34" i="1"/>
  <c r="C40" i="1" s="1"/>
  <c r="C41" i="1" s="1"/>
  <c r="B34" i="1"/>
  <c r="B32" i="1" l="1"/>
  <c r="B33" i="1" s="1"/>
  <c r="D40" i="1"/>
  <c r="D41" i="1" s="1"/>
  <c r="B40" i="1"/>
  <c r="B41" i="1" s="1"/>
  <c r="D2" i="1"/>
  <c r="D12" i="1" s="1"/>
  <c r="D13" i="1" s="1"/>
  <c r="D14" i="1" s="1"/>
  <c r="D18" i="1" s="1"/>
  <c r="C19" i="1"/>
  <c r="C25" i="1" s="1"/>
  <c r="D19" i="1"/>
  <c r="D25" i="1" s="1"/>
  <c r="C2" i="1"/>
  <c r="C12" i="1" s="1"/>
  <c r="C13" i="1" s="1"/>
  <c r="C14" i="1" s="1"/>
  <c r="C18" i="1" s="1"/>
  <c r="B19" i="1"/>
  <c r="B25" i="1" s="1"/>
  <c r="D32" i="1"/>
  <c r="D33" i="1" s="1"/>
  <c r="C28" i="1"/>
  <c r="C27" i="1" s="1"/>
  <c r="C32" i="1" s="1"/>
  <c r="C33" i="1" s="1"/>
</calcChain>
</file>

<file path=xl/sharedStrings.xml><?xml version="1.0" encoding="utf-8"?>
<sst xmlns="http://schemas.openxmlformats.org/spreadsheetml/2006/main" count="44" uniqueCount="34">
  <si>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</si>
  <si>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</si>
  <si>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</si>
  <si>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</si>
  <si>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</si>
  <si>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</si>
  <si>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</si>
  <si>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</si>
  <si>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</si>
  <si>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</si>
  <si>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</si>
  <si>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</si>
  <si>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</si>
  <si>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</si>
  <si>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</si>
  <si>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</si>
  <si>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</si>
  <si>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</si>
  <si>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</si>
  <si>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</si>
  <si>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</si>
  <si>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</si>
  <si>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</si>
  <si>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</si>
  <si>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</si>
  <si>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</si>
  <si>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</si>
  <si>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</si>
  <si>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VII. Balance Presupuestario de Recursos Etiquetados (VII = A2 + A3.2 – B2 + C2)</t>
  </si>
  <si>
    <t>VIII. Balance Presupuestario de Recursos Etiquetados sin Financiamiento Neto (VIII = VII – A3.2)</t>
  </si>
  <si>
    <t>concepto</t>
  </si>
  <si>
    <t>estimado/aprobado</t>
  </si>
  <si>
    <t>devengado</t>
  </si>
  <si>
    <t>recaudado/pagado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</si>
</sst>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</cellStyleXfs>
  <cellXfs count="8">
    <xf numFmtId="0" fontId="0" fillId="0" borderId="0" xfId="0"/>
    <xf numFmtId="0" fontId="18" fillId="0" borderId="0" xfId="0" applyNumberFormat="1" applyFont="1" applyAlignment="1">
      <alignment wrapText="1"/>
    </xf>
    <xf numFmtId="0" fontId="18" fillId="0" borderId="0" xfId="0" applyNumberFormat="1" applyFont="1"/>
    <xf numFmtId="0" fontId="18" fillId="0" borderId="0" xfId="0" applyNumberFormat="1" applyFont="1" applyBorder="1" applyAlignment="1">
      <alignment wrapText="1"/>
    </xf>
    <xf numFmtId="0" fontId="18" fillId="0" borderId="0" xfId="0" applyNumberFormat="1" applyFont="1" applyBorder="1"/>
    <xf numFmtId="0" fontId="18" fillId="0" borderId="0" xfId="0" applyNumberFormat="1" applyFont="1" applyBorder="1" applyAlignment="1">
      <alignment vertical="center"/>
    </xf>
    <xf numFmtId="0" fontId="18" fillId="0" borderId="0" xfId="43" applyNumberFormat="1" applyFont="1" applyBorder="1"/>
    <xf numFmtId="0" fontId="18" fillId="0" borderId="0" xfId="0" applyNumberFormat="1" applyFont="1" applyBorder="1" applyAlignment="1">
      <alignment vertical="center" wrapText="1"/>
    </xf>
  </cellXfs>
  <cellStyles count="44">
    <cellStyle name="20% - Énfasis1" xfId="19" builtinId="30" customBuiltin="1"/>
    <cellStyle name="20% - Énfasis2" xfId="22" builtinId="34" customBuiltin="1"/>
    <cellStyle name="20% - Énfasis3" xfId="25" builtinId="38" customBuiltin="1"/>
    <cellStyle name="20% - Énfasis4" xfId="28" builtinId="42" customBuiltin="1"/>
    <cellStyle name="20% - Énfasis5" xfId="31" builtinId="46" customBuiltin="1"/>
    <cellStyle name="20% - Énfasis6" xfId="34" builtinId="50" customBuiltin="1"/>
    <cellStyle name="40% - Énfasis1" xfId="20" builtinId="31" customBuiltin="1"/>
    <cellStyle name="40% - Énfasis2" xfId="23" builtinId="35" customBuiltin="1"/>
    <cellStyle name="40% - Énfasis3" xfId="26" builtinId="39" customBuiltin="1"/>
    <cellStyle name="40% - Énfasis4" xfId="29" builtinId="43" customBuiltin="1"/>
    <cellStyle name="40% - Énfasis5" xfId="32" builtinId="47" customBuiltin="1"/>
    <cellStyle name="40% - Énfasis6" xfId="35" builtinId="51" customBuiltin="1"/>
    <cellStyle name="60% - Énfasis1 2" xfId="37"/>
    <cellStyle name="60% - Énfasis2 2" xfId="38"/>
    <cellStyle name="60% - Énfasis3 2" xfId="39"/>
    <cellStyle name="60% - Énfasis4 2" xfId="40"/>
    <cellStyle name="60% - Énfasis5 2" xfId="41"/>
    <cellStyle name="60% - Énfasis6 2" xfId="42"/>
    <cellStyle name="Buena" xfId="7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1" builtinId="33" customBuiltin="1"/>
    <cellStyle name="Énfasis3" xfId="24" builtinId="37" customBuiltin="1"/>
    <cellStyle name="Énfasis4" xfId="27" builtinId="41" customBuiltin="1"/>
    <cellStyle name="Énfasis5" xfId="30" builtinId="45" customBuiltin="1"/>
    <cellStyle name="Énfasis6" xfId="33" builtinId="49" customBuiltin="1"/>
    <cellStyle name="Entrada" xfId="9" builtinId="20" customBuiltin="1"/>
    <cellStyle name="Incorrecto" xfId="8" builtinId="27" customBuiltin="1"/>
    <cellStyle name="Millares" xfId="43" builtinId="3"/>
    <cellStyle name="Neutral 2" xfId="36"/>
    <cellStyle name="Normal" xfId="0" builtinId="0"/>
    <cellStyle name="Normal 9" xfId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tabSelected="1" zoomScale="85" zoomScaleNormal="85" workbookViewId="0">
      <selection activeCell="A49" sqref="A49"/>
    </sheetView>
  </sheetViews>
  <sheetFormatPr baseColWidth="10" defaultRowHeight="12.75" x14ac:dyDescent="0.2"/>
  <cols>
    <col min="1" max="1" width="104.28515625" style="1" customWidth="1"/>
    <col min="2" max="2" width="20.7109375" style="2" bestFit="1" customWidth="1"/>
    <col min="3" max="3" width="15.5703125" style="2" bestFit="1" customWidth="1"/>
    <col min="4" max="4" width="19.85546875" style="2" bestFit="1" customWidth="1"/>
    <col min="5" max="6" width="17.42578125" style="2" bestFit="1" customWidth="1"/>
    <col min="7" max="7" width="18.140625" style="2" bestFit="1" customWidth="1"/>
    <col min="8" max="16384" width="11.42578125" style="2"/>
  </cols>
  <sheetData>
    <row r="1" spans="1:4" x14ac:dyDescent="0.2">
      <c r="A1" s="1" t="s">
        <v>30</v>
      </c>
      <c r="B1" s="2" t="s">
        <v>31</v>
      </c>
      <c r="C1" s="2" t="s">
        <v>32</v>
      </c>
      <c r="D1" s="2" t="s">
        <v>33</v>
      </c>
    </row>
    <row r="2" spans="1:4" x14ac:dyDescent="0.2">
      <c r="A2" s="3" t="s">
        <v>0</v>
      </c>
      <c r="B2" s="4">
        <f>B3+B4</f>
        <v>64110488360.994156</v>
      </c>
      <c r="C2" s="4">
        <f t="shared" ref="C2:D2" si="0">C3+C4+C5</f>
        <v>69835447120.300003</v>
      </c>
      <c r="D2" s="4">
        <f t="shared" si="0"/>
        <v>69835447120.300003</v>
      </c>
    </row>
    <row r="3" spans="1:4" x14ac:dyDescent="0.2">
      <c r="A3" s="3" t="s">
        <v>1</v>
      </c>
      <c r="B3" s="4">
        <v>36700710037.531204</v>
      </c>
      <c r="C3" s="4">
        <v>38179503296.300003</v>
      </c>
      <c r="D3" s="4">
        <f>C3</f>
        <v>38179503296.300003</v>
      </c>
    </row>
    <row r="4" spans="1:4" x14ac:dyDescent="0.2">
      <c r="A4" s="3" t="s">
        <v>2</v>
      </c>
      <c r="B4" s="4">
        <v>27409778323.462948</v>
      </c>
      <c r="C4" s="4">
        <v>28885943824</v>
      </c>
      <c r="D4" s="4">
        <f>C4</f>
        <v>28885943824</v>
      </c>
    </row>
    <row r="5" spans="1:4" x14ac:dyDescent="0.2">
      <c r="A5" s="3" t="s">
        <v>3</v>
      </c>
      <c r="B5" s="4">
        <v>0</v>
      </c>
      <c r="C5" s="4">
        <v>2770000000</v>
      </c>
      <c r="D5" s="4">
        <f>C5</f>
        <v>2770000000</v>
      </c>
    </row>
    <row r="6" spans="1:4" x14ac:dyDescent="0.2">
      <c r="A6" s="3" t="s">
        <v>4</v>
      </c>
      <c r="B6" s="4">
        <f>SUM(B7:B8)</f>
        <v>66550607026.690002</v>
      </c>
      <c r="C6" s="4">
        <f t="shared" ref="C6:D6" si="1">SUM(C7:C8)</f>
        <v>68158732553.20002</v>
      </c>
      <c r="D6" s="4">
        <f t="shared" si="1"/>
        <v>65922381212.44001</v>
      </c>
    </row>
    <row r="7" spans="1:4" x14ac:dyDescent="0.2">
      <c r="A7" s="3" t="s">
        <v>5</v>
      </c>
      <c r="B7" s="5">
        <v>40456763746.079994</v>
      </c>
      <c r="C7" s="5">
        <v>39402046100.110008</v>
      </c>
      <c r="D7" s="5">
        <v>37449902881.12001</v>
      </c>
    </row>
    <row r="8" spans="1:4" x14ac:dyDescent="0.2">
      <c r="A8" s="3" t="s">
        <v>6</v>
      </c>
      <c r="B8" s="4">
        <v>26093843280.610008</v>
      </c>
      <c r="C8" s="4">
        <v>28756686453.090012</v>
      </c>
      <c r="D8" s="4">
        <v>28472478331.32</v>
      </c>
    </row>
    <row r="9" spans="1:4" x14ac:dyDescent="0.2">
      <c r="A9" s="3" t="s">
        <v>7</v>
      </c>
      <c r="B9" s="4">
        <f>++B10+B11</f>
        <v>0</v>
      </c>
      <c r="C9" s="4">
        <f>++C10+C11</f>
        <v>0</v>
      </c>
      <c r="D9" s="4">
        <f>++D10+D11</f>
        <v>0</v>
      </c>
    </row>
    <row r="10" spans="1:4" x14ac:dyDescent="0.2">
      <c r="A10" s="3" t="s">
        <v>8</v>
      </c>
      <c r="B10" s="4">
        <v>0</v>
      </c>
      <c r="C10" s="4">
        <v>0</v>
      </c>
      <c r="D10" s="4">
        <v>0</v>
      </c>
    </row>
    <row r="11" spans="1:4" x14ac:dyDescent="0.2">
      <c r="A11" s="3" t="s">
        <v>9</v>
      </c>
      <c r="B11" s="4">
        <v>0</v>
      </c>
      <c r="C11" s="4">
        <v>0</v>
      </c>
      <c r="D11" s="4">
        <v>0</v>
      </c>
    </row>
    <row r="12" spans="1:4" x14ac:dyDescent="0.2">
      <c r="A12" s="3" t="s">
        <v>10</v>
      </c>
      <c r="B12" s="4">
        <f>++B2-B6</f>
        <v>-2440118665.6958466</v>
      </c>
      <c r="C12" s="4">
        <f>++C2-C6</f>
        <v>1676714567.0999832</v>
      </c>
      <c r="D12" s="4">
        <f>++D2-D6</f>
        <v>3913065907.859993</v>
      </c>
    </row>
    <row r="13" spans="1:4" x14ac:dyDescent="0.2">
      <c r="A13" s="3" t="s">
        <v>11</v>
      </c>
      <c r="B13" s="4">
        <f>++B12-B5</f>
        <v>-2440118665.6958466</v>
      </c>
      <c r="C13" s="4">
        <f>++C12-C5</f>
        <v>-1093285432.9000168</v>
      </c>
      <c r="D13" s="4">
        <f>++D12-D5</f>
        <v>1143065907.859993</v>
      </c>
    </row>
    <row r="14" spans="1:4" ht="15" customHeight="1" x14ac:dyDescent="0.2">
      <c r="A14" s="3" t="s">
        <v>12</v>
      </c>
      <c r="B14" s="5">
        <f>++B13-B9</f>
        <v>-2440118665.6958466</v>
      </c>
      <c r="C14" s="5">
        <f>++C13-C9</f>
        <v>-1093285432.9000168</v>
      </c>
      <c r="D14" s="5">
        <f>++D13-D9</f>
        <v>1143065907.859993</v>
      </c>
    </row>
    <row r="15" spans="1:4" x14ac:dyDescent="0.2">
      <c r="A15" s="3" t="s">
        <v>13</v>
      </c>
      <c r="B15" s="4">
        <f>++B16</f>
        <v>2132101572.05</v>
      </c>
      <c r="C15" s="4">
        <f>++C16</f>
        <v>2768525101.8699999</v>
      </c>
      <c r="D15" s="4">
        <f>++D16</f>
        <v>2768525101.8699999</v>
      </c>
    </row>
    <row r="16" spans="1:4" x14ac:dyDescent="0.2">
      <c r="A16" s="3" t="s">
        <v>14</v>
      </c>
      <c r="B16" s="5">
        <v>2132101572.05</v>
      </c>
      <c r="C16" s="5">
        <v>2768525101.8699999</v>
      </c>
      <c r="D16" s="5">
        <v>2768525101.8699999</v>
      </c>
    </row>
    <row r="17" spans="1:4" x14ac:dyDescent="0.2">
      <c r="A17" s="3" t="s">
        <v>15</v>
      </c>
      <c r="B17" s="5">
        <v>0</v>
      </c>
      <c r="C17" s="5">
        <v>0</v>
      </c>
      <c r="D17" s="5">
        <v>0</v>
      </c>
    </row>
    <row r="18" spans="1:4" x14ac:dyDescent="0.2">
      <c r="A18" s="3" t="s">
        <v>16</v>
      </c>
      <c r="B18" s="4">
        <f>++B14+B15</f>
        <v>-308017093.64584661</v>
      </c>
      <c r="C18" s="4">
        <f>++C14+C15</f>
        <v>1675239668.9699831</v>
      </c>
      <c r="D18" s="4">
        <f>++D14+D15</f>
        <v>3911591009.7299929</v>
      </c>
    </row>
    <row r="19" spans="1:4" x14ac:dyDescent="0.2">
      <c r="A19" s="3" t="s">
        <v>17</v>
      </c>
      <c r="B19" s="4">
        <f>B20+B21</f>
        <v>0</v>
      </c>
      <c r="C19" s="4">
        <f t="shared" ref="C19:D19" si="2">C20+C21</f>
        <v>2770000000</v>
      </c>
      <c r="D19" s="4">
        <f t="shared" si="2"/>
        <v>2770000000</v>
      </c>
    </row>
    <row r="20" spans="1:4" x14ac:dyDescent="0.2">
      <c r="A20" s="3" t="s">
        <v>18</v>
      </c>
      <c r="B20" s="4">
        <f>B5</f>
        <v>0</v>
      </c>
      <c r="C20" s="4">
        <f>C5</f>
        <v>2770000000</v>
      </c>
      <c r="D20" s="4">
        <f>D5</f>
        <v>2770000000</v>
      </c>
    </row>
    <row r="21" spans="1:4" x14ac:dyDescent="0.2">
      <c r="A21" s="3" t="s">
        <v>19</v>
      </c>
      <c r="B21" s="4">
        <v>0</v>
      </c>
      <c r="C21" s="4">
        <v>0</v>
      </c>
      <c r="D21" s="4">
        <v>0</v>
      </c>
    </row>
    <row r="22" spans="1:4" x14ac:dyDescent="0.2">
      <c r="A22" s="3" t="s">
        <v>20</v>
      </c>
      <c r="B22" s="4">
        <f>++B23</f>
        <v>299640852.31</v>
      </c>
      <c r="C22" s="6">
        <f>++C23</f>
        <v>495369786.81</v>
      </c>
      <c r="D22" s="6">
        <f>++D23</f>
        <v>506848525.26999998</v>
      </c>
    </row>
    <row r="23" spans="1:4" x14ac:dyDescent="0.2">
      <c r="A23" s="3" t="s">
        <v>21</v>
      </c>
      <c r="B23" s="6">
        <v>299640852.31</v>
      </c>
      <c r="C23" s="6">
        <v>495369786.81</v>
      </c>
      <c r="D23" s="6">
        <v>506848525.26999998</v>
      </c>
    </row>
    <row r="24" spans="1:4" x14ac:dyDescent="0.2">
      <c r="A24" s="3" t="s">
        <v>22</v>
      </c>
      <c r="B24" s="4"/>
      <c r="C24" s="4"/>
      <c r="D24" s="4"/>
    </row>
    <row r="25" spans="1:4" x14ac:dyDescent="0.2">
      <c r="A25" s="3" t="s">
        <v>23</v>
      </c>
      <c r="B25" s="4">
        <f>B19-B22</f>
        <v>-299640852.31</v>
      </c>
      <c r="C25" s="4">
        <f>C19-C22</f>
        <v>2274630213.1900001</v>
      </c>
      <c r="D25" s="4">
        <f>D19-D22</f>
        <v>2263151474.73</v>
      </c>
    </row>
    <row r="26" spans="1:4" x14ac:dyDescent="0.2">
      <c r="A26" s="3" t="s">
        <v>1</v>
      </c>
      <c r="B26" s="4">
        <f>B3</f>
        <v>36700710037.531204</v>
      </c>
      <c r="C26" s="4">
        <f>C3</f>
        <v>38179503296.300003</v>
      </c>
      <c r="D26" s="4">
        <f>D3</f>
        <v>38179503296.300003</v>
      </c>
    </row>
    <row r="27" spans="1:4" x14ac:dyDescent="0.2">
      <c r="A27" s="3" t="s">
        <v>24</v>
      </c>
      <c r="B27" s="5">
        <f>B28-B29</f>
        <v>0</v>
      </c>
      <c r="C27" s="5">
        <f t="shared" ref="C27:D27" si="3">C28-C29</f>
        <v>2770000000</v>
      </c>
      <c r="D27" s="5">
        <f t="shared" si="3"/>
        <v>2770000000</v>
      </c>
    </row>
    <row r="28" spans="1:4" x14ac:dyDescent="0.2">
      <c r="A28" s="3" t="s">
        <v>18</v>
      </c>
      <c r="B28" s="5">
        <f>B20</f>
        <v>0</v>
      </c>
      <c r="C28" s="5">
        <f>C20</f>
        <v>2770000000</v>
      </c>
      <c r="D28" s="5">
        <f>D20</f>
        <v>2770000000</v>
      </c>
    </row>
    <row r="29" spans="1:4" x14ac:dyDescent="0.2">
      <c r="A29" s="3" t="s">
        <v>21</v>
      </c>
      <c r="B29" s="4"/>
      <c r="C29" s="4"/>
      <c r="D29" s="4"/>
    </row>
    <row r="30" spans="1:4" x14ac:dyDescent="0.2">
      <c r="A30" s="3" t="s">
        <v>5</v>
      </c>
      <c r="B30" s="4">
        <f>++B7</f>
        <v>40456763746.079994</v>
      </c>
      <c r="C30" s="4">
        <f>++C7</f>
        <v>39402046100.110008</v>
      </c>
      <c r="D30" s="4">
        <f>++D7</f>
        <v>37449902881.12001</v>
      </c>
    </row>
    <row r="31" spans="1:4" x14ac:dyDescent="0.2">
      <c r="A31" s="3" t="s">
        <v>8</v>
      </c>
      <c r="B31" s="4">
        <v>0</v>
      </c>
      <c r="C31" s="4">
        <v>0</v>
      </c>
      <c r="D31" s="4">
        <v>0</v>
      </c>
    </row>
    <row r="32" spans="1:4" x14ac:dyDescent="0.2">
      <c r="A32" s="7" t="s">
        <v>25</v>
      </c>
      <c r="B32" s="5">
        <f>++B26+B27-B30-B31</f>
        <v>-3756053708.54879</v>
      </c>
      <c r="C32" s="5">
        <f>++C26+C27-C30-C31</f>
        <v>1547457196.1899948</v>
      </c>
      <c r="D32" s="5">
        <f>++D26+D27-D30-D31</f>
        <v>3499600415.1799927</v>
      </c>
    </row>
    <row r="33" spans="1:4" x14ac:dyDescent="0.2">
      <c r="A33" s="3" t="s">
        <v>26</v>
      </c>
      <c r="B33" s="5">
        <f>++B32-B27</f>
        <v>-3756053708.54879</v>
      </c>
      <c r="C33" s="5">
        <f>++C32-C27</f>
        <v>-1222542803.8100052</v>
      </c>
      <c r="D33" s="5">
        <f>++D32-D27</f>
        <v>729600415.17999268</v>
      </c>
    </row>
    <row r="34" spans="1:4" x14ac:dyDescent="0.2">
      <c r="A34" s="3" t="s">
        <v>2</v>
      </c>
      <c r="B34" s="4">
        <f>B4</f>
        <v>27409778323.462948</v>
      </c>
      <c r="C34" s="4">
        <f>C4</f>
        <v>28885943824</v>
      </c>
      <c r="D34" s="4">
        <f>D4</f>
        <v>28885943824</v>
      </c>
    </row>
    <row r="35" spans="1:4" x14ac:dyDescent="0.2">
      <c r="A35" s="3" t="s">
        <v>27</v>
      </c>
      <c r="B35" s="4">
        <f>B36-B37</f>
        <v>0</v>
      </c>
      <c r="C35" s="4">
        <f t="shared" ref="C35:D35" si="4">C36-C37</f>
        <v>0</v>
      </c>
      <c r="D35" s="4">
        <f t="shared" si="4"/>
        <v>0</v>
      </c>
    </row>
    <row r="36" spans="1:4" x14ac:dyDescent="0.2">
      <c r="A36" s="3" t="s">
        <v>19</v>
      </c>
      <c r="B36" s="4">
        <f>B21</f>
        <v>0</v>
      </c>
      <c r="C36" s="4">
        <f>C21</f>
        <v>0</v>
      </c>
      <c r="D36" s="4">
        <f>D21</f>
        <v>0</v>
      </c>
    </row>
    <row r="37" spans="1:4" x14ac:dyDescent="0.2">
      <c r="A37" s="3" t="s">
        <v>22</v>
      </c>
      <c r="B37" s="4"/>
      <c r="C37" s="4"/>
      <c r="D37" s="4"/>
    </row>
    <row r="38" spans="1:4" x14ac:dyDescent="0.2">
      <c r="A38" s="3" t="s">
        <v>6</v>
      </c>
      <c r="B38" s="4">
        <f>++B8</f>
        <v>26093843280.610008</v>
      </c>
      <c r="C38" s="4">
        <f>++C8</f>
        <v>28756686453.090012</v>
      </c>
      <c r="D38" s="4">
        <f>++D8</f>
        <v>28472478331.32</v>
      </c>
    </row>
    <row r="39" spans="1:4" x14ac:dyDescent="0.2">
      <c r="A39" s="3" t="s">
        <v>9</v>
      </c>
      <c r="B39" s="5">
        <v>0</v>
      </c>
      <c r="C39" s="5">
        <v>0</v>
      </c>
      <c r="D39" s="5">
        <v>0</v>
      </c>
    </row>
    <row r="40" spans="1:4" x14ac:dyDescent="0.2">
      <c r="A40" s="3" t="s">
        <v>28</v>
      </c>
      <c r="B40" s="5">
        <f>++B34+B35-B38+B39</f>
        <v>1315935042.8529396</v>
      </c>
      <c r="C40" s="5">
        <f>++C34+C35-C38+C39</f>
        <v>129257370.9099884</v>
      </c>
      <c r="D40" s="5">
        <f>++D34+D35-D38+D39</f>
        <v>413465492.68000031</v>
      </c>
    </row>
    <row r="41" spans="1:4" x14ac:dyDescent="0.2">
      <c r="A41" s="3" t="s">
        <v>29</v>
      </c>
      <c r="B41" s="5">
        <f>++B40-B35</f>
        <v>1315935042.8529396</v>
      </c>
      <c r="C41" s="5">
        <f>++C40-C35</f>
        <v>129257370.9099884</v>
      </c>
      <c r="D41" s="5">
        <f>++D40-D35</f>
        <v>413465492.68000031</v>
      </c>
    </row>
    <row r="42" spans="1:4" x14ac:dyDescent="0.2">
      <c r="A42" s="3"/>
      <c r="B42" s="4"/>
      <c r="C42" s="4"/>
      <c r="D42" s="4"/>
    </row>
  </sheetData>
  <printOptions horizontalCentered="1"/>
  <pageMargins left="0.23622047244094491" right="0.23622047244094491" top="0.31496062992125984" bottom="0.64" header="0.31496062992125984" footer="0.31496062992125984"/>
  <pageSetup paperSize="128" scale="82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 BALANCE PRESUPUESTARIO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PALVARADO</dc:creator>
  <cp:lastModifiedBy>Guadalupe Conteras Rodriguez</cp:lastModifiedBy>
  <cp:lastPrinted>2019-02-16T21:03:17Z</cp:lastPrinted>
  <dcterms:created xsi:type="dcterms:W3CDTF">2017-03-23T02:02:48Z</dcterms:created>
  <dcterms:modified xsi:type="dcterms:W3CDTF">2019-02-16T21:03:54Z</dcterms:modified>
</cp:coreProperties>
</file>